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30" yWindow="585" windowWidth="27495" windowHeight="13740"/>
  </bookViews>
  <sheets>
    <sheet name="СКС-2022-В-3-670 КР статора эле" sheetId="1" r:id="rId1"/>
  </sheets>
  <definedNames>
    <definedName name="_xlnm.Print_Titles" localSheetId="0">'СКС-2022-В-3-670 КР статора эле'!$7:$7</definedName>
  </definedNames>
  <calcPr calcId="145621"/>
</workbook>
</file>

<file path=xl/calcChain.xml><?xml version="1.0" encoding="utf-8"?>
<calcChain xmlns="http://schemas.openxmlformats.org/spreadsheetml/2006/main">
  <c r="G30" i="1" l="1"/>
  <c r="A29" i="1"/>
  <c r="A28" i="1"/>
  <c r="A27" i="1"/>
  <c r="A26" i="1"/>
  <c r="A25" i="1"/>
  <c r="A24" i="1"/>
  <c r="A23" i="1"/>
  <c r="A22" i="1"/>
  <c r="A21" i="1"/>
  <c r="A20" i="1"/>
  <c r="A19" i="1"/>
  <c r="A18" i="1"/>
  <c r="A17" i="1"/>
  <c r="A16" i="1"/>
  <c r="A15" i="1"/>
  <c r="A14" i="1"/>
  <c r="A13" i="1"/>
  <c r="A12" i="1"/>
  <c r="A11" i="1"/>
  <c r="A10" i="1"/>
  <c r="A9" i="1"/>
</calcChain>
</file>

<file path=xl/sharedStrings.xml><?xml version="1.0" encoding="utf-8"?>
<sst xmlns="http://schemas.openxmlformats.org/spreadsheetml/2006/main" count="126" uniqueCount="91">
  <si>
    <t>№ п.п.</t>
  </si>
  <si>
    <t>Код ресурса</t>
  </si>
  <si>
    <t>Наименование</t>
  </si>
  <si>
    <t>Единица измерения</t>
  </si>
  <si>
    <t>Кол-во по проектным данным</t>
  </si>
  <si>
    <t>Сметная стоимость</t>
  </si>
  <si>
    <t>В базисных ценах, руб.</t>
  </si>
  <si>
    <t>В текущих ценах, руб.</t>
  </si>
  <si>
    <t>На ед.</t>
  </si>
  <si>
    <t>Общая</t>
  </si>
  <si>
    <t>2</t>
  </si>
  <si>
    <t xml:space="preserve">          Материалы</t>
  </si>
  <si>
    <t>ТЦ_01.7.06.12_63_6686085239_11.11.2022_02</t>
  </si>
  <si>
    <t>Лента ЛСЭП-934 0,13х20</t>
  </si>
  <si>
    <t>кг</t>
  </si>
  <si>
    <t>1 627,50
1953/1,2</t>
  </si>
  <si>
    <t xml:space="preserve">1 </t>
  </si>
  <si>
    <t>ТЦ_01.7.07.26_63_6686085239_11.11.2022_02</t>
  </si>
  <si>
    <t>Шнур чулок АСЭЧ 4 мм</t>
  </si>
  <si>
    <t>м</t>
  </si>
  <si>
    <t>4,17
5/1,2</t>
  </si>
  <si>
    <t>ТЦ_14.4.04.13_63_6686085239_11.11.2022_02</t>
  </si>
  <si>
    <t>Эмаль КО-976</t>
  </si>
  <si>
    <t>1 102,50
1323/1,2</t>
  </si>
  <si>
    <t>ТЦ_68.1.01.09_63_6330089777_13.10.2022_02</t>
  </si>
  <si>
    <t>Секции статорные к АВ 16-31-10</t>
  </si>
  <si>
    <t>комп.</t>
  </si>
  <si>
    <t>ФССЦ-01.7.02.05-0014</t>
  </si>
  <si>
    <t>Гетинакс электротехнический листовой марки: 1, толщиной от 2 до 4,5 мм</t>
  </si>
  <si>
    <t xml:space="preserve">28,32 </t>
  </si>
  <si>
    <t>ФССЦ-01.7.05.01-0001</t>
  </si>
  <si>
    <t>Лакоткань капроновая ЛКМ-105, ширина 800-900, 950-1050 мм, толщина от 0,1 до 0,15 мм</t>
  </si>
  <si>
    <t>10 м2</t>
  </si>
  <si>
    <t xml:space="preserve">438,50 </t>
  </si>
  <si>
    <t>ФССЦ-01.7.05.06-0012</t>
  </si>
  <si>
    <t>Синтофлекс 616 0,17-0,25мм</t>
  </si>
  <si>
    <t xml:space="preserve">41,71 </t>
  </si>
  <si>
    <t>ФССЦ-01.7.05.08-0011</t>
  </si>
  <si>
    <t>Стеклотекстолит на основе стеклотканей на замасливателях, парафиновой эмульсии и политерпеновый СТЭФ, толщина от 1,5 до 2 мм</t>
  </si>
  <si>
    <t xml:space="preserve">93,95 </t>
  </si>
  <si>
    <t>ФССЦ-01.7.05.08-0013</t>
  </si>
  <si>
    <t>Стеклотекстолит на основе стеклотканей на замасливателях, парафиновой эмульсии и политерпеновый СТЭФ, толщина от 5 до 50 мм</t>
  </si>
  <si>
    <t xml:space="preserve">77,76 </t>
  </si>
  <si>
    <t>ФССЦ-01.7.06.12-0014</t>
  </si>
  <si>
    <t>Лента стеклянная электроизоляционная ЛЭС шириной 25 мм, толщиной 0,1 мм (ЛЭС(Б) 0,1х20)</t>
  </si>
  <si>
    <t>100 м</t>
  </si>
  <si>
    <t xml:space="preserve">125,00 </t>
  </si>
  <si>
    <t>ФССЦ-01.7.11.07-0167</t>
  </si>
  <si>
    <t>Электроды сварочные МР-3, Э-46, диаметр 3 мм</t>
  </si>
  <si>
    <t>т</t>
  </si>
  <si>
    <t xml:space="preserve">10 428,69 </t>
  </si>
  <si>
    <t>ФССЦ-01.7.11.07-0220</t>
  </si>
  <si>
    <t>Электроды угольные (1шт= 43,2 г)</t>
  </si>
  <si>
    <t xml:space="preserve">13,80 </t>
  </si>
  <si>
    <t>ФССЦ-14.4.01.01-0003</t>
  </si>
  <si>
    <t>Грунтовка ГФ-021</t>
  </si>
  <si>
    <t xml:space="preserve">15 620,00 </t>
  </si>
  <si>
    <t>ФССЦ-14.4.03.03-0101</t>
  </si>
  <si>
    <t>Лак битумный для электроизоляционных работ БТ-99</t>
  </si>
  <si>
    <t xml:space="preserve">21,48 </t>
  </si>
  <si>
    <t>ФССЦ-14.5.09.07-0023</t>
  </si>
  <si>
    <t>Растворитель марки: № 646</t>
  </si>
  <si>
    <t xml:space="preserve">10,47 </t>
  </si>
  <si>
    <t>ФССЦ-14.5.09.10-0001</t>
  </si>
  <si>
    <t>Толуол каменноугольный и сланцевый, марка А</t>
  </si>
  <si>
    <t xml:space="preserve">3 922,00 </t>
  </si>
  <si>
    <t>ФССЦ-14.5.09.11-0102</t>
  </si>
  <si>
    <t>Уайт-спирит</t>
  </si>
  <si>
    <t xml:space="preserve">6,67 </t>
  </si>
  <si>
    <t>ФССЦ-20.1.02.06-0031</t>
  </si>
  <si>
    <t>Припой</t>
  </si>
  <si>
    <t xml:space="preserve">85,97 </t>
  </si>
  <si>
    <t>ФССЦ-20.2.10.04-0008</t>
  </si>
  <si>
    <t>Наконечники кабельные медные луженные ТМЛ-70</t>
  </si>
  <si>
    <t>100 шт</t>
  </si>
  <si>
    <t xml:space="preserve">801,00 </t>
  </si>
  <si>
    <t>ФССЦ-21.2.03.03-0040</t>
  </si>
  <si>
    <t>Провод силовой гибкий с медными жилами РКГМ 35-660</t>
  </si>
  <si>
    <t>1000 м</t>
  </si>
  <si>
    <t xml:space="preserve">53 450,10 </t>
  </si>
  <si>
    <t>ФССЦ-26.1.02.08-0031</t>
  </si>
  <si>
    <t>Изоляторы фарфоровые (проходной)</t>
  </si>
  <si>
    <t>шт</t>
  </si>
  <si>
    <t xml:space="preserve">73,45 </t>
  </si>
  <si>
    <t>Итого "Материалы"</t>
  </si>
  <si>
    <t>руб</t>
  </si>
  <si>
    <t>Ведомость ресурсов</t>
  </si>
  <si>
    <t>Примечание:</t>
  </si>
  <si>
    <t>Сметная стоимость указана в текущих ценах  без учета</t>
  </si>
  <si>
    <t xml:space="preserve">транспортных и заготовительно-складских затрат </t>
  </si>
  <si>
    <t>Составил:______________Ю.Ю. Шкатова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</si>
</sst>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6" formatCode="0.0000"/>
  </numFmts>
  <fonts count="11" x14ac:knownFonts="1">
    <font>
      <sz val="11"/>
      <color rgb="FF000000"/>
      <name val="Calibri"/>
      <charset val="204"/>
    </font>
    <font>
      <sz val="8"/>
      <color rgb="FF000000"/>
      <name val="Arial"/>
      <charset val="204"/>
    </font>
    <font>
      <sz val="8"/>
      <color rgb="FFFFFFFF"/>
      <name val="Arial"/>
      <charset val="204"/>
    </font>
    <font>
      <sz val="10"/>
      <name val="Arial"/>
      <charset val="204"/>
    </font>
    <font>
      <b/>
      <sz val="14"/>
      <name val="Arial"/>
      <charset val="204"/>
    </font>
    <font>
      <sz val="9"/>
      <name val="Arial"/>
      <charset val="204"/>
    </font>
    <font>
      <b/>
      <sz val="8"/>
      <color rgb="FF000000"/>
      <name val="Arial"/>
      <charset val="204"/>
    </font>
    <font>
      <b/>
      <sz val="9"/>
      <color rgb="FF000000"/>
      <name val="Arial"/>
      <charset val="204"/>
    </font>
    <font>
      <sz val="9"/>
      <name val="Verdana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0" fillId="0" borderId="0">
      <alignment horizontal="left" vertical="top"/>
    </xf>
  </cellStyleXfs>
  <cellXfs count="42">
    <xf numFmtId="0" fontId="0" fillId="0" borderId="0" xfId="0"/>
    <xf numFmtId="0" fontId="1" fillId="0" borderId="0" xfId="0" applyNumberFormat="1" applyFont="1" applyFill="1" applyBorder="1" applyAlignment="1" applyProtection="1"/>
    <xf numFmtId="0" fontId="2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wrapText="1"/>
    </xf>
    <xf numFmtId="49" fontId="3" fillId="0" borderId="0" xfId="0" applyNumberFormat="1" applyFont="1" applyFill="1" applyBorder="1" applyAlignment="1" applyProtection="1">
      <alignment horizontal="left" vertical="top" wrapText="1"/>
    </xf>
    <xf numFmtId="0" fontId="4" fillId="0" borderId="0" xfId="0" applyNumberFormat="1" applyFont="1" applyFill="1" applyBorder="1" applyAlignment="1" applyProtection="1">
      <alignment horizontal="center"/>
    </xf>
    <xf numFmtId="0" fontId="3" fillId="0" borderId="0" xfId="0" applyNumberFormat="1" applyFont="1" applyFill="1" applyBorder="1" applyAlignment="1" applyProtection="1">
      <alignment vertical="top" wrapText="1"/>
    </xf>
    <xf numFmtId="0" fontId="5" fillId="0" borderId="1" xfId="0" applyNumberFormat="1" applyFont="1" applyFill="1" applyBorder="1" applyAlignment="1" applyProtection="1">
      <alignment horizontal="center" vertical="center"/>
    </xf>
    <xf numFmtId="0" fontId="1" fillId="0" borderId="0" xfId="0" applyNumberFormat="1" applyFont="1" applyFill="1" applyBorder="1" applyAlignment="1" applyProtection="1">
      <alignment horizontal="center" vertical="center" wrapText="1"/>
    </xf>
    <xf numFmtId="0" fontId="1" fillId="0" borderId="1" xfId="0" applyNumberFormat="1" applyFont="1" applyFill="1" applyBorder="1" applyAlignment="1" applyProtection="1">
      <alignment horizontal="center" vertical="center" wrapText="1"/>
    </xf>
    <xf numFmtId="0" fontId="6" fillId="0" borderId="0" xfId="0" applyNumberFormat="1" applyFont="1" applyFill="1" applyBorder="1" applyAlignment="1" applyProtection="1">
      <alignment horizontal="left" vertical="top" wrapText="1"/>
    </xf>
    <xf numFmtId="0" fontId="7" fillId="0" borderId="0" xfId="0" applyNumberFormat="1" applyFont="1" applyFill="1" applyBorder="1" applyAlignment="1" applyProtection="1">
      <alignment wrapText="1"/>
    </xf>
    <xf numFmtId="0" fontId="1" fillId="0" borderId="1" xfId="0" applyNumberFormat="1" applyFont="1" applyFill="1" applyBorder="1" applyAlignment="1" applyProtection="1">
      <alignment horizontal="center" vertical="top" wrapText="1"/>
    </xf>
    <xf numFmtId="49" fontId="1" fillId="0" borderId="1" xfId="0" applyNumberFormat="1" applyFont="1" applyFill="1" applyBorder="1" applyAlignment="1" applyProtection="1">
      <alignment horizontal="left" vertical="top" wrapText="1"/>
    </xf>
    <xf numFmtId="0" fontId="1" fillId="0" borderId="1" xfId="0" applyNumberFormat="1" applyFont="1" applyFill="1" applyBorder="1" applyAlignment="1" applyProtection="1">
      <alignment vertical="top" wrapText="1"/>
    </xf>
    <xf numFmtId="1" fontId="1" fillId="0" borderId="1" xfId="0" applyNumberFormat="1" applyFont="1" applyFill="1" applyBorder="1" applyAlignment="1" applyProtection="1">
      <alignment horizontal="center" vertical="top" wrapText="1"/>
    </xf>
    <xf numFmtId="0" fontId="1" fillId="0" borderId="1" xfId="0" applyNumberFormat="1" applyFont="1" applyFill="1" applyBorder="1" applyAlignment="1" applyProtection="1">
      <alignment horizontal="right" vertical="top" wrapText="1"/>
    </xf>
    <xf numFmtId="4" fontId="1" fillId="0" borderId="1" xfId="0" applyNumberFormat="1" applyFont="1" applyFill="1" applyBorder="1" applyAlignment="1" applyProtection="1">
      <alignment horizontal="right" vertical="top" wrapText="1"/>
    </xf>
    <xf numFmtId="2" fontId="1" fillId="0" borderId="1" xfId="0" applyNumberFormat="1" applyFont="1" applyFill="1" applyBorder="1" applyAlignment="1" applyProtection="1">
      <alignment horizontal="right" vertical="top" wrapText="1"/>
    </xf>
    <xf numFmtId="164" fontId="1" fillId="0" borderId="1" xfId="0" applyNumberFormat="1" applyFont="1" applyFill="1" applyBorder="1" applyAlignment="1" applyProtection="1">
      <alignment horizontal="center" vertical="top" wrapText="1"/>
    </xf>
    <xf numFmtId="2" fontId="1" fillId="0" borderId="1" xfId="0" applyNumberFormat="1" applyFont="1" applyFill="1" applyBorder="1" applyAlignment="1" applyProtection="1">
      <alignment horizontal="center" vertical="top" wrapText="1"/>
    </xf>
    <xf numFmtId="166" fontId="1" fillId="0" borderId="1" xfId="0" applyNumberFormat="1" applyFont="1" applyFill="1" applyBorder="1" applyAlignment="1" applyProtection="1">
      <alignment horizontal="center" vertical="top" wrapText="1"/>
    </xf>
    <xf numFmtId="0" fontId="1" fillId="0" borderId="1" xfId="0" applyNumberFormat="1" applyFont="1" applyFill="1" applyBorder="1" applyAlignment="1" applyProtection="1">
      <alignment horizontal="left" vertical="top" wrapText="1"/>
    </xf>
    <xf numFmtId="0" fontId="6" fillId="0" borderId="1" xfId="0" applyNumberFormat="1" applyFont="1" applyFill="1" applyBorder="1" applyAlignment="1" applyProtection="1">
      <alignment vertical="top" wrapText="1"/>
    </xf>
    <xf numFmtId="0" fontId="6" fillId="0" borderId="1" xfId="0" applyNumberFormat="1" applyFont="1" applyFill="1" applyBorder="1" applyAlignment="1" applyProtection="1">
      <alignment horizontal="center" vertical="top" wrapText="1"/>
    </xf>
    <xf numFmtId="0" fontId="1" fillId="0" borderId="1" xfId="0" applyNumberFormat="1" applyFont="1" applyFill="1" applyBorder="1" applyAlignment="1" applyProtection="1"/>
    <xf numFmtId="4" fontId="6" fillId="0" borderId="1" xfId="0" applyNumberFormat="1" applyFont="1" applyFill="1" applyBorder="1" applyAlignment="1" applyProtection="1">
      <alignment horizontal="right" vertical="top" wrapText="1"/>
    </xf>
    <xf numFmtId="0" fontId="1" fillId="0" borderId="0" xfId="0" applyNumberFormat="1" applyFont="1" applyFill="1" applyBorder="1" applyAlignment="1" applyProtection="1">
      <alignment horizontal="center" vertical="top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49" fontId="5" fillId="0" borderId="1" xfId="0" applyNumberFormat="1" applyFont="1" applyFill="1" applyBorder="1" applyAlignment="1" applyProtection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/>
    </xf>
    <xf numFmtId="0" fontId="7" fillId="0" borderId="1" xfId="0" applyNumberFormat="1" applyFont="1" applyFill="1" applyBorder="1" applyAlignment="1" applyProtection="1">
      <alignment horizontal="left" vertical="top" wrapText="1"/>
    </xf>
    <xf numFmtId="0" fontId="8" fillId="0" borderId="0" xfId="0" applyFont="1" applyAlignment="1">
      <alignment horizontal="left" vertical="top" wrapText="1"/>
    </xf>
    <xf numFmtId="0" fontId="8" fillId="0" borderId="0" xfId="0" applyFont="1" applyAlignment="1">
      <alignment horizontal="left" vertical="top" wrapText="1"/>
    </xf>
    <xf numFmtId="0" fontId="8" fillId="0" borderId="0" xfId="0" applyFont="1" applyAlignment="1">
      <alignment horizontal="center"/>
    </xf>
    <xf numFmtId="49" fontId="8" fillId="0" borderId="0" xfId="0" applyNumberFormat="1" applyFont="1" applyAlignment="1">
      <alignment horizontal="left" vertical="top" wrapText="1"/>
    </xf>
    <xf numFmtId="49" fontId="8" fillId="0" borderId="0" xfId="0" applyNumberFormat="1" applyFont="1" applyAlignment="1">
      <alignment horizontal="left" vertical="top" wrapText="1"/>
    </xf>
    <xf numFmtId="0" fontId="8" fillId="0" borderId="0" xfId="0" applyFont="1" applyAlignment="1">
      <alignment horizontal="center" vertical="top" wrapText="1"/>
    </xf>
    <xf numFmtId="0" fontId="8" fillId="0" borderId="0" xfId="0" applyFont="1"/>
    <xf numFmtId="49" fontId="8" fillId="0" borderId="0" xfId="0" applyNumberFormat="1" applyFont="1"/>
    <xf numFmtId="0" fontId="9" fillId="0" borderId="0" xfId="0" applyFont="1"/>
    <xf numFmtId="0" fontId="8" fillId="0" borderId="0" xfId="1" applyFont="1">
      <alignment horizontal="left" vertical="top"/>
    </xf>
  </cellXfs>
  <cellStyles count="2">
    <cellStyle name="Обычный" xfId="0" builtinId="0"/>
    <cellStyle name="Хвост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38"/>
  <sheetViews>
    <sheetView tabSelected="1" workbookViewId="0">
      <selection activeCell="M43" sqref="M43"/>
    </sheetView>
  </sheetViews>
  <sheetFormatPr defaultColWidth="9.140625" defaultRowHeight="10.5" customHeight="1" x14ac:dyDescent="0.2"/>
  <cols>
    <col min="1" max="1" width="11" style="1" customWidth="1"/>
    <col min="2" max="2" width="17.5703125" style="1" customWidth="1"/>
    <col min="3" max="3" width="43.42578125" style="1" customWidth="1"/>
    <col min="4" max="4" width="9.28515625" style="1" customWidth="1"/>
    <col min="5" max="5" width="13.5703125" style="1" customWidth="1"/>
    <col min="6" max="9" width="12.5703125" style="1" customWidth="1"/>
    <col min="10" max="11" width="14.7109375" style="1" customWidth="1"/>
    <col min="12" max="12" width="9.85546875" style="2" hidden="1" customWidth="1"/>
    <col min="13" max="13" width="14.42578125" style="1" customWidth="1"/>
    <col min="14" max="17" width="9.140625" style="1"/>
    <col min="18" max="19" width="143" style="3" hidden="1" customWidth="1"/>
    <col min="20" max="20" width="82" style="3" hidden="1" customWidth="1"/>
    <col min="21" max="21" width="21.42578125" style="3" hidden="1" customWidth="1"/>
    <col min="22" max="23" width="154" style="3" hidden="1" customWidth="1"/>
    <col min="24" max="24" width="107.42578125" style="3" hidden="1" customWidth="1"/>
    <col min="25" max="16384" width="9.140625" style="1"/>
  </cols>
  <sheetData>
    <row r="1" spans="1:23" customFormat="1" ht="11.25" customHeight="1" x14ac:dyDescent="0.25">
      <c r="A1" s="5"/>
      <c r="B1" s="5"/>
      <c r="C1" s="5"/>
      <c r="D1" s="5"/>
      <c r="E1" s="5"/>
      <c r="F1" s="5"/>
      <c r="G1" s="5"/>
      <c r="H1" s="5"/>
      <c r="I1" s="5"/>
      <c r="J1" s="5"/>
    </row>
    <row r="2" spans="1:23" customFormat="1" ht="19.5" customHeight="1" x14ac:dyDescent="0.25">
      <c r="B2" s="5"/>
      <c r="C2" s="5"/>
      <c r="D2" s="5" t="s">
        <v>86</v>
      </c>
      <c r="E2" s="5"/>
      <c r="F2" s="5"/>
      <c r="G2" s="5"/>
      <c r="H2" s="5"/>
      <c r="I2" s="5"/>
      <c r="J2" s="5"/>
    </row>
    <row r="3" spans="1:23" customFormat="1" ht="9.75" customHeight="1" x14ac:dyDescent="0.25">
      <c r="B3" s="4"/>
      <c r="C3" s="6"/>
      <c r="D3" s="6"/>
      <c r="E3" s="6"/>
      <c r="F3" s="6"/>
      <c r="G3" s="6"/>
      <c r="H3" s="6"/>
      <c r="I3" s="6"/>
      <c r="J3" s="6"/>
    </row>
    <row r="4" spans="1:23" customFormat="1" ht="24" customHeight="1" x14ac:dyDescent="0.25">
      <c r="A4" s="28" t="s">
        <v>0</v>
      </c>
      <c r="B4" s="29" t="s">
        <v>1</v>
      </c>
      <c r="C4" s="28" t="s">
        <v>2</v>
      </c>
      <c r="D4" s="28" t="s">
        <v>3</v>
      </c>
      <c r="E4" s="28" t="s">
        <v>4</v>
      </c>
      <c r="F4" s="30" t="s">
        <v>5</v>
      </c>
      <c r="G4" s="30"/>
      <c r="H4" s="30"/>
      <c r="I4" s="30"/>
    </row>
    <row r="5" spans="1:23" customFormat="1" ht="24.75" customHeight="1" x14ac:dyDescent="0.25">
      <c r="A5" s="28"/>
      <c r="B5" s="29"/>
      <c r="C5" s="28"/>
      <c r="D5" s="28"/>
      <c r="E5" s="28"/>
      <c r="F5" s="28" t="s">
        <v>6</v>
      </c>
      <c r="G5" s="28"/>
      <c r="H5" s="28" t="s">
        <v>7</v>
      </c>
      <c r="I5" s="28"/>
    </row>
    <row r="6" spans="1:23" customFormat="1" ht="23.25" customHeight="1" x14ac:dyDescent="0.25">
      <c r="A6" s="28"/>
      <c r="B6" s="29"/>
      <c r="C6" s="28"/>
      <c r="D6" s="28"/>
      <c r="E6" s="28"/>
      <c r="F6" s="7" t="s">
        <v>8</v>
      </c>
      <c r="G6" s="7" t="s">
        <v>9</v>
      </c>
      <c r="H6" s="7" t="s">
        <v>8</v>
      </c>
      <c r="I6" s="7" t="s">
        <v>9</v>
      </c>
      <c r="J6" s="8"/>
    </row>
    <row r="7" spans="1:23" customFormat="1" ht="13.5" customHeight="1" x14ac:dyDescent="0.25">
      <c r="A7" s="9">
        <v>1</v>
      </c>
      <c r="B7" s="9" t="s">
        <v>10</v>
      </c>
      <c r="C7" s="9">
        <v>3</v>
      </c>
      <c r="D7" s="9">
        <v>4</v>
      </c>
      <c r="E7" s="9">
        <v>5</v>
      </c>
      <c r="F7" s="9">
        <v>6</v>
      </c>
      <c r="G7" s="9">
        <v>7</v>
      </c>
      <c r="H7" s="9">
        <v>8</v>
      </c>
      <c r="I7" s="9">
        <v>9</v>
      </c>
      <c r="J7" s="8"/>
    </row>
    <row r="8" spans="1:23" customFormat="1" ht="15" x14ac:dyDescent="0.25">
      <c r="A8" s="31" t="s">
        <v>11</v>
      </c>
      <c r="B8" s="31"/>
      <c r="C8" s="31"/>
      <c r="D8" s="31"/>
      <c r="E8" s="31"/>
      <c r="F8" s="31"/>
      <c r="G8" s="31"/>
      <c r="H8" s="31"/>
      <c r="I8" s="31"/>
      <c r="J8" s="10"/>
      <c r="V8" s="11"/>
      <c r="W8" s="11" t="s">
        <v>11</v>
      </c>
    </row>
    <row r="9" spans="1:23" customFormat="1" ht="33.75" x14ac:dyDescent="0.25">
      <c r="A9" s="12">
        <f>IF(L9&lt;&gt;"",COUNTA(L$1:L9),"")</f>
        <v>1</v>
      </c>
      <c r="B9" s="13" t="s">
        <v>12</v>
      </c>
      <c r="C9" s="14" t="s">
        <v>13</v>
      </c>
      <c r="D9" s="12" t="s">
        <v>14</v>
      </c>
      <c r="E9" s="15">
        <v>5</v>
      </c>
      <c r="F9" s="16"/>
      <c r="G9" s="17"/>
      <c r="H9" s="16" t="s">
        <v>15</v>
      </c>
      <c r="I9" s="17">
        <v>8137.5</v>
      </c>
      <c r="J9" s="10"/>
      <c r="L9" s="2" t="s">
        <v>16</v>
      </c>
      <c r="V9" s="11"/>
      <c r="W9" s="11"/>
    </row>
    <row r="10" spans="1:23" customFormat="1" ht="33.75" x14ac:dyDescent="0.25">
      <c r="A10" s="12">
        <f>IF(L10&lt;&gt;"",COUNTA(L$1:L10),"")</f>
        <v>2</v>
      </c>
      <c r="B10" s="13" t="s">
        <v>17</v>
      </c>
      <c r="C10" s="14" t="s">
        <v>18</v>
      </c>
      <c r="D10" s="12" t="s">
        <v>19</v>
      </c>
      <c r="E10" s="15">
        <v>100</v>
      </c>
      <c r="F10" s="16"/>
      <c r="G10" s="18"/>
      <c r="H10" s="16" t="s">
        <v>20</v>
      </c>
      <c r="I10" s="18">
        <v>417</v>
      </c>
      <c r="J10" s="10"/>
      <c r="L10" s="2" t="s">
        <v>16</v>
      </c>
      <c r="V10" s="11"/>
      <c r="W10" s="11"/>
    </row>
    <row r="11" spans="1:23" customFormat="1" ht="33.75" x14ac:dyDescent="0.25">
      <c r="A11" s="12">
        <f>IF(L11&lt;&gt;"",COUNTA(L$1:L11),"")</f>
        <v>3</v>
      </c>
      <c r="B11" s="13" t="s">
        <v>21</v>
      </c>
      <c r="C11" s="14" t="s">
        <v>22</v>
      </c>
      <c r="D11" s="12" t="s">
        <v>14</v>
      </c>
      <c r="E11" s="15">
        <v>5</v>
      </c>
      <c r="F11" s="16"/>
      <c r="G11" s="17"/>
      <c r="H11" s="16" t="s">
        <v>23</v>
      </c>
      <c r="I11" s="17">
        <v>5512.5</v>
      </c>
      <c r="J11" s="10"/>
      <c r="L11" s="2" t="s">
        <v>16</v>
      </c>
      <c r="V11" s="11"/>
      <c r="W11" s="11"/>
    </row>
    <row r="12" spans="1:23" customFormat="1" ht="33.75" x14ac:dyDescent="0.25">
      <c r="A12" s="12">
        <f>IF(L12&lt;&gt;"",COUNTA(L$1:L12),"")</f>
        <v>4</v>
      </c>
      <c r="B12" s="13" t="s">
        <v>24</v>
      </c>
      <c r="C12" s="14" t="s">
        <v>25</v>
      </c>
      <c r="D12" s="12" t="s">
        <v>26</v>
      </c>
      <c r="E12" s="15">
        <v>1</v>
      </c>
      <c r="F12" s="16"/>
      <c r="G12" s="17"/>
      <c r="H12" s="17">
        <v>1470025</v>
      </c>
      <c r="I12" s="17">
        <v>1470025</v>
      </c>
      <c r="J12" s="10"/>
      <c r="L12" s="2" t="s">
        <v>16</v>
      </c>
      <c r="V12" s="11"/>
      <c r="W12" s="11"/>
    </row>
    <row r="13" spans="1:23" customFormat="1" ht="27" customHeight="1" x14ac:dyDescent="0.25">
      <c r="A13" s="12">
        <f>IF(L13&lt;&gt;"",COUNTA(L$1:L13),"")</f>
        <v>5</v>
      </c>
      <c r="B13" s="13" t="s">
        <v>27</v>
      </c>
      <c r="C13" s="14" t="s">
        <v>28</v>
      </c>
      <c r="D13" s="12" t="s">
        <v>14</v>
      </c>
      <c r="E13" s="15">
        <v>6</v>
      </c>
      <c r="F13" s="16" t="s">
        <v>29</v>
      </c>
      <c r="G13" s="18">
        <v>169.92</v>
      </c>
      <c r="H13" s="18">
        <v>215.46</v>
      </c>
      <c r="I13" s="17">
        <v>1292.76</v>
      </c>
      <c r="J13" s="10"/>
      <c r="L13" s="2" t="s">
        <v>16</v>
      </c>
      <c r="V13" s="11"/>
      <c r="W13" s="11"/>
    </row>
    <row r="14" spans="1:23" customFormat="1" ht="27" customHeight="1" x14ac:dyDescent="0.25">
      <c r="A14" s="12">
        <f>IF(L14&lt;&gt;"",COUNTA(L$1:L14),"")</f>
        <v>6</v>
      </c>
      <c r="B14" s="13" t="s">
        <v>30</v>
      </c>
      <c r="C14" s="14" t="s">
        <v>31</v>
      </c>
      <c r="D14" s="12" t="s">
        <v>32</v>
      </c>
      <c r="E14" s="15">
        <v>3</v>
      </c>
      <c r="F14" s="16" t="s">
        <v>33</v>
      </c>
      <c r="G14" s="17">
        <v>1315.5</v>
      </c>
      <c r="H14" s="17">
        <v>2899.96</v>
      </c>
      <c r="I14" s="17">
        <v>8699.8799999999992</v>
      </c>
      <c r="J14" s="10"/>
      <c r="L14" s="2" t="s">
        <v>16</v>
      </c>
      <c r="V14" s="11"/>
      <c r="W14" s="11"/>
    </row>
    <row r="15" spans="1:23" customFormat="1" ht="27" customHeight="1" x14ac:dyDescent="0.25">
      <c r="A15" s="12">
        <f>IF(L15&lt;&gt;"",COUNTA(L$1:L15),"")</f>
        <v>7</v>
      </c>
      <c r="B15" s="13" t="s">
        <v>34</v>
      </c>
      <c r="C15" s="14" t="s">
        <v>35</v>
      </c>
      <c r="D15" s="12" t="s">
        <v>14</v>
      </c>
      <c r="E15" s="15">
        <v>7</v>
      </c>
      <c r="F15" s="16" t="s">
        <v>36</v>
      </c>
      <c r="G15" s="18">
        <v>291.97000000000003</v>
      </c>
      <c r="H15" s="18">
        <v>287.47000000000003</v>
      </c>
      <c r="I15" s="17">
        <v>2012.29</v>
      </c>
      <c r="J15" s="10"/>
      <c r="L15" s="2" t="s">
        <v>16</v>
      </c>
      <c r="V15" s="11"/>
      <c r="W15" s="11"/>
    </row>
    <row r="16" spans="1:23" customFormat="1" ht="33.75" x14ac:dyDescent="0.25">
      <c r="A16" s="12">
        <f>IF(L16&lt;&gt;"",COUNTA(L$1:L16),"")</f>
        <v>8</v>
      </c>
      <c r="B16" s="13" t="s">
        <v>37</v>
      </c>
      <c r="C16" s="14" t="s">
        <v>38</v>
      </c>
      <c r="D16" s="12" t="s">
        <v>14</v>
      </c>
      <c r="E16" s="15">
        <v>3</v>
      </c>
      <c r="F16" s="16" t="s">
        <v>39</v>
      </c>
      <c r="G16" s="18">
        <v>281.85000000000002</v>
      </c>
      <c r="H16" s="18">
        <v>573.84</v>
      </c>
      <c r="I16" s="17">
        <v>1721.52</v>
      </c>
      <c r="J16" s="10"/>
      <c r="L16" s="2" t="s">
        <v>16</v>
      </c>
      <c r="V16" s="11"/>
      <c r="W16" s="11"/>
    </row>
    <row r="17" spans="1:23" customFormat="1" ht="33.75" x14ac:dyDescent="0.25">
      <c r="A17" s="12">
        <f>IF(L17&lt;&gt;"",COUNTA(L$1:L17),"")</f>
        <v>9</v>
      </c>
      <c r="B17" s="13" t="s">
        <v>40</v>
      </c>
      <c r="C17" s="14" t="s">
        <v>41</v>
      </c>
      <c r="D17" s="12" t="s">
        <v>14</v>
      </c>
      <c r="E17" s="15">
        <v>10</v>
      </c>
      <c r="F17" s="16" t="s">
        <v>42</v>
      </c>
      <c r="G17" s="18">
        <v>777.6</v>
      </c>
      <c r="H17" s="18">
        <v>474.94</v>
      </c>
      <c r="I17" s="17">
        <v>4749.3999999999996</v>
      </c>
      <c r="J17" s="10"/>
      <c r="L17" s="2" t="s">
        <v>16</v>
      </c>
      <c r="V17" s="11"/>
      <c r="W17" s="11"/>
    </row>
    <row r="18" spans="1:23" customFormat="1" ht="28.5" customHeight="1" x14ac:dyDescent="0.25">
      <c r="A18" s="12">
        <f>IF(L18&lt;&gt;"",COUNTA(L$1:L18),"")</f>
        <v>10</v>
      </c>
      <c r="B18" s="13" t="s">
        <v>43</v>
      </c>
      <c r="C18" s="14" t="s">
        <v>44</v>
      </c>
      <c r="D18" s="12" t="s">
        <v>45</v>
      </c>
      <c r="E18" s="15">
        <v>1</v>
      </c>
      <c r="F18" s="16" t="s">
        <v>46</v>
      </c>
      <c r="G18" s="18">
        <v>125</v>
      </c>
      <c r="H18" s="18">
        <v>184.84</v>
      </c>
      <c r="I18" s="18">
        <v>184.84</v>
      </c>
      <c r="J18" s="10"/>
      <c r="L18" s="2" t="s">
        <v>16</v>
      </c>
      <c r="V18" s="11"/>
      <c r="W18" s="11"/>
    </row>
    <row r="19" spans="1:23" customFormat="1" ht="27" customHeight="1" x14ac:dyDescent="0.25">
      <c r="A19" s="12">
        <f>IF(L19&lt;&gt;"",COUNTA(L$1:L19),"")</f>
        <v>11</v>
      </c>
      <c r="B19" s="13" t="s">
        <v>47</v>
      </c>
      <c r="C19" s="14" t="s">
        <v>48</v>
      </c>
      <c r="D19" s="12" t="s">
        <v>49</v>
      </c>
      <c r="E19" s="19">
        <v>5.0000000000000001E-3</v>
      </c>
      <c r="F19" s="16" t="s">
        <v>50</v>
      </c>
      <c r="G19" s="18">
        <v>52.14</v>
      </c>
      <c r="H19" s="17">
        <v>160638.39999999999</v>
      </c>
      <c r="I19" s="18">
        <v>803.19</v>
      </c>
      <c r="J19" s="10"/>
      <c r="L19" s="2" t="s">
        <v>16</v>
      </c>
      <c r="V19" s="11"/>
      <c r="W19" s="11"/>
    </row>
    <row r="20" spans="1:23" customFormat="1" ht="27" customHeight="1" x14ac:dyDescent="0.25">
      <c r="A20" s="12">
        <f>IF(L20&lt;&gt;"",COUNTA(L$1:L20),"")</f>
        <v>12</v>
      </c>
      <c r="B20" s="13" t="s">
        <v>51</v>
      </c>
      <c r="C20" s="14" t="s">
        <v>52</v>
      </c>
      <c r="D20" s="12" t="s">
        <v>14</v>
      </c>
      <c r="E20" s="20">
        <v>0.13</v>
      </c>
      <c r="F20" s="16" t="s">
        <v>53</v>
      </c>
      <c r="G20" s="18">
        <v>1.79</v>
      </c>
      <c r="H20" s="18">
        <v>99.05</v>
      </c>
      <c r="I20" s="18">
        <v>12.88</v>
      </c>
      <c r="J20" s="10"/>
      <c r="L20" s="2" t="s">
        <v>16</v>
      </c>
      <c r="V20" s="11"/>
      <c r="W20" s="11"/>
    </row>
    <row r="21" spans="1:23" customFormat="1" ht="27" customHeight="1" x14ac:dyDescent="0.25">
      <c r="A21" s="12">
        <f>IF(L21&lt;&gt;"",COUNTA(L$1:L21),"")</f>
        <v>13</v>
      </c>
      <c r="B21" s="13" t="s">
        <v>54</v>
      </c>
      <c r="C21" s="14" t="s">
        <v>55</v>
      </c>
      <c r="D21" s="12" t="s">
        <v>49</v>
      </c>
      <c r="E21" s="21">
        <v>4.1999999999999997E-3</v>
      </c>
      <c r="F21" s="16" t="s">
        <v>56</v>
      </c>
      <c r="G21" s="18">
        <v>65.599999999999994</v>
      </c>
      <c r="H21" s="17">
        <v>82742.25</v>
      </c>
      <c r="I21" s="18">
        <v>347.52</v>
      </c>
      <c r="J21" s="10"/>
      <c r="L21" s="2" t="s">
        <v>16</v>
      </c>
      <c r="V21" s="11"/>
      <c r="W21" s="11"/>
    </row>
    <row r="22" spans="1:23" customFormat="1" ht="27" customHeight="1" x14ac:dyDescent="0.25">
      <c r="A22" s="12">
        <f>IF(L22&lt;&gt;"",COUNTA(L$1:L22),"")</f>
        <v>14</v>
      </c>
      <c r="B22" s="13" t="s">
        <v>57</v>
      </c>
      <c r="C22" s="14" t="s">
        <v>58</v>
      </c>
      <c r="D22" s="12" t="s">
        <v>14</v>
      </c>
      <c r="E22" s="15">
        <v>10</v>
      </c>
      <c r="F22" s="16" t="s">
        <v>59</v>
      </c>
      <c r="G22" s="18">
        <v>214.8</v>
      </c>
      <c r="H22" s="18">
        <v>141.61000000000001</v>
      </c>
      <c r="I22" s="17">
        <v>1416.1</v>
      </c>
      <c r="J22" s="10"/>
      <c r="L22" s="2" t="s">
        <v>16</v>
      </c>
      <c r="V22" s="11"/>
      <c r="W22" s="11"/>
    </row>
    <row r="23" spans="1:23" customFormat="1" ht="27" customHeight="1" x14ac:dyDescent="0.25">
      <c r="A23" s="12">
        <f>IF(L23&lt;&gt;"",COUNTA(L$1:L23),"")</f>
        <v>15</v>
      </c>
      <c r="B23" s="13" t="s">
        <v>60</v>
      </c>
      <c r="C23" s="14" t="s">
        <v>61</v>
      </c>
      <c r="D23" s="12" t="s">
        <v>14</v>
      </c>
      <c r="E23" s="15">
        <v>5</v>
      </c>
      <c r="F23" s="16" t="s">
        <v>62</v>
      </c>
      <c r="G23" s="18">
        <v>52.35</v>
      </c>
      <c r="H23" s="18">
        <v>75.72</v>
      </c>
      <c r="I23" s="18">
        <v>378.6</v>
      </c>
      <c r="J23" s="10"/>
      <c r="L23" s="2" t="s">
        <v>16</v>
      </c>
      <c r="V23" s="11"/>
      <c r="W23" s="11"/>
    </row>
    <row r="24" spans="1:23" customFormat="1" ht="27" customHeight="1" x14ac:dyDescent="0.25">
      <c r="A24" s="12">
        <f>IF(L24&lt;&gt;"",COUNTA(L$1:L24),"")</f>
        <v>16</v>
      </c>
      <c r="B24" s="13" t="s">
        <v>63</v>
      </c>
      <c r="C24" s="14" t="s">
        <v>64</v>
      </c>
      <c r="D24" s="12" t="s">
        <v>49</v>
      </c>
      <c r="E24" s="19">
        <v>5.0000000000000001E-3</v>
      </c>
      <c r="F24" s="16" t="s">
        <v>65</v>
      </c>
      <c r="G24" s="18">
        <v>19.61</v>
      </c>
      <c r="H24" s="17">
        <v>92993.43</v>
      </c>
      <c r="I24" s="18">
        <v>464.97</v>
      </c>
      <c r="J24" s="10"/>
      <c r="L24" s="2" t="s">
        <v>16</v>
      </c>
      <c r="V24" s="11"/>
      <c r="W24" s="11"/>
    </row>
    <row r="25" spans="1:23" customFormat="1" ht="27" customHeight="1" x14ac:dyDescent="0.25">
      <c r="A25" s="12">
        <f>IF(L25&lt;&gt;"",COUNTA(L$1:L25),"")</f>
        <v>17</v>
      </c>
      <c r="B25" s="13" t="s">
        <v>66</v>
      </c>
      <c r="C25" s="14" t="s">
        <v>67</v>
      </c>
      <c r="D25" s="12" t="s">
        <v>14</v>
      </c>
      <c r="E25" s="15">
        <v>5</v>
      </c>
      <c r="F25" s="16" t="s">
        <v>68</v>
      </c>
      <c r="G25" s="18">
        <v>33.35</v>
      </c>
      <c r="H25" s="18">
        <v>73.88</v>
      </c>
      <c r="I25" s="18">
        <v>369.4</v>
      </c>
      <c r="J25" s="10"/>
      <c r="L25" s="2" t="s">
        <v>16</v>
      </c>
      <c r="V25" s="11"/>
      <c r="W25" s="11"/>
    </row>
    <row r="26" spans="1:23" customFormat="1" ht="27" customHeight="1" x14ac:dyDescent="0.25">
      <c r="A26" s="12">
        <f>IF(L26&lt;&gt;"",COUNTA(L$1:L26),"")</f>
        <v>18</v>
      </c>
      <c r="B26" s="13" t="s">
        <v>69</v>
      </c>
      <c r="C26" s="14" t="s">
        <v>70</v>
      </c>
      <c r="D26" s="12" t="s">
        <v>14</v>
      </c>
      <c r="E26" s="15">
        <v>8</v>
      </c>
      <c r="F26" s="16" t="s">
        <v>71</v>
      </c>
      <c r="G26" s="18">
        <v>687.76</v>
      </c>
      <c r="H26" s="17">
        <v>1395.79</v>
      </c>
      <c r="I26" s="17">
        <v>11166.32</v>
      </c>
      <c r="J26" s="10"/>
      <c r="L26" s="2" t="s">
        <v>16</v>
      </c>
      <c r="V26" s="11"/>
      <c r="W26" s="11"/>
    </row>
    <row r="27" spans="1:23" customFormat="1" ht="27" customHeight="1" x14ac:dyDescent="0.25">
      <c r="A27" s="12">
        <f>IF(L27&lt;&gt;"",COUNTA(L$1:L27),"")</f>
        <v>19</v>
      </c>
      <c r="B27" s="13" t="s">
        <v>72</v>
      </c>
      <c r="C27" s="14" t="s">
        <v>73</v>
      </c>
      <c r="D27" s="12" t="s">
        <v>74</v>
      </c>
      <c r="E27" s="20">
        <v>0.06</v>
      </c>
      <c r="F27" s="16" t="s">
        <v>75</v>
      </c>
      <c r="G27" s="18">
        <v>48.06</v>
      </c>
      <c r="H27" s="17">
        <v>9159</v>
      </c>
      <c r="I27" s="18">
        <v>549.54</v>
      </c>
      <c r="J27" s="10"/>
      <c r="L27" s="2" t="s">
        <v>16</v>
      </c>
      <c r="V27" s="11"/>
      <c r="W27" s="11"/>
    </row>
    <row r="28" spans="1:23" customFormat="1" ht="27" customHeight="1" x14ac:dyDescent="0.25">
      <c r="A28" s="12">
        <f>IF(L28&lt;&gt;"",COUNTA(L$1:L28),"")</f>
        <v>20</v>
      </c>
      <c r="B28" s="13" t="s">
        <v>76</v>
      </c>
      <c r="C28" s="14" t="s">
        <v>77</v>
      </c>
      <c r="D28" s="12" t="s">
        <v>78</v>
      </c>
      <c r="E28" s="19">
        <v>1.2E-2</v>
      </c>
      <c r="F28" s="16" t="s">
        <v>79</v>
      </c>
      <c r="G28" s="18">
        <v>641.4</v>
      </c>
      <c r="H28" s="17">
        <v>504432.88</v>
      </c>
      <c r="I28" s="17">
        <v>6053.19</v>
      </c>
      <c r="J28" s="10"/>
      <c r="L28" s="2" t="s">
        <v>16</v>
      </c>
      <c r="V28" s="11"/>
      <c r="W28" s="11"/>
    </row>
    <row r="29" spans="1:23" customFormat="1" ht="27" customHeight="1" x14ac:dyDescent="0.25">
      <c r="A29" s="12">
        <f>IF(L29&lt;&gt;"",COUNTA(L$1:L29),"")</f>
        <v>21</v>
      </c>
      <c r="B29" s="13" t="s">
        <v>80</v>
      </c>
      <c r="C29" s="14" t="s">
        <v>81</v>
      </c>
      <c r="D29" s="12" t="s">
        <v>82</v>
      </c>
      <c r="E29" s="15">
        <v>3</v>
      </c>
      <c r="F29" s="16" t="s">
        <v>83</v>
      </c>
      <c r="G29" s="18">
        <v>220.35</v>
      </c>
      <c r="H29" s="18">
        <v>287.45</v>
      </c>
      <c r="I29" s="18">
        <v>862.35</v>
      </c>
      <c r="J29" s="10"/>
      <c r="L29" s="2" t="s">
        <v>16</v>
      </c>
      <c r="V29" s="11"/>
      <c r="W29" s="11"/>
    </row>
    <row r="30" spans="1:23" customFormat="1" ht="27" customHeight="1" x14ac:dyDescent="0.25">
      <c r="A30" s="12"/>
      <c r="B30" s="22"/>
      <c r="C30" s="23" t="s">
        <v>84</v>
      </c>
      <c r="D30" s="24" t="s">
        <v>85</v>
      </c>
      <c r="E30" s="25"/>
      <c r="F30" s="25"/>
      <c r="G30" s="26">
        <f>SUM(G13:G29)</f>
        <v>4999.05</v>
      </c>
      <c r="H30" s="25"/>
      <c r="I30" s="26">
        <v>1525176.75</v>
      </c>
      <c r="J30" s="27"/>
      <c r="V30" s="11"/>
      <c r="W30" s="11"/>
    </row>
    <row r="33" spans="1:4" ht="14.25" customHeight="1" x14ac:dyDescent="0.2">
      <c r="A33" s="32"/>
      <c r="B33" s="33" t="s">
        <v>87</v>
      </c>
      <c r="C33" s="33"/>
      <c r="D33" s="34"/>
    </row>
    <row r="34" spans="1:4" ht="14.25" customHeight="1" x14ac:dyDescent="0.2">
      <c r="A34" s="32"/>
      <c r="B34" s="35" t="s">
        <v>88</v>
      </c>
      <c r="C34" s="35"/>
      <c r="D34" s="35"/>
    </row>
    <row r="35" spans="1:4" ht="14.25" customHeight="1" x14ac:dyDescent="0.2">
      <c r="A35" s="32"/>
      <c r="B35" s="35" t="s">
        <v>89</v>
      </c>
      <c r="C35" s="35"/>
      <c r="D35" s="35"/>
    </row>
    <row r="36" spans="1:4" ht="14.25" customHeight="1" x14ac:dyDescent="0.2">
      <c r="A36" s="32"/>
      <c r="B36" s="36"/>
      <c r="C36" s="32"/>
      <c r="D36" s="37"/>
    </row>
    <row r="37" spans="1:4" ht="14.25" customHeight="1" x14ac:dyDescent="0.2">
      <c r="A37" s="38"/>
      <c r="B37" s="39"/>
      <c r="C37" s="38"/>
      <c r="D37" s="34"/>
    </row>
    <row r="38" spans="1:4" ht="14.25" customHeight="1" x14ac:dyDescent="0.2">
      <c r="A38" s="40"/>
      <c r="B38" s="41" t="s">
        <v>90</v>
      </c>
      <c r="C38" s="38"/>
      <c r="D38" s="34"/>
    </row>
  </sheetData>
  <mergeCells count="12">
    <mergeCell ref="B35:D35"/>
    <mergeCell ref="A8:I8"/>
    <mergeCell ref="B33:C33"/>
    <mergeCell ref="B34:D34"/>
    <mergeCell ref="A4:A6"/>
    <mergeCell ref="B4:B6"/>
    <mergeCell ref="C4:C6"/>
    <mergeCell ref="D4:D6"/>
    <mergeCell ref="E4:E6"/>
    <mergeCell ref="F4:I4"/>
    <mergeCell ref="F5:G5"/>
    <mergeCell ref="H5:I5"/>
  </mergeCells>
  <printOptions horizontalCentered="1"/>
  <pageMargins left="0.39370077848434498" right="0.23622047901153601" top="0.35433071851730302" bottom="0.31496062874794001" header="0.118110239505768" footer="0.118110239505768"/>
  <pageSetup paperSize="9" scale="67" fitToHeight="0" orientation="portrait" r:id="rId1"/>
  <headerFoot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СКС-2022-В-3-670 КР статора эле</vt:lpstr>
      <vt:lpstr>'СКС-2022-В-3-670 КР статора эле'!Заголовки_для_печати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Шкатова Юлия Юрьевна</dc:creator>
  <cp:lastModifiedBy>Шкатова Юлия Юрьевна</cp:lastModifiedBy>
  <cp:lastPrinted>2022-11-24T06:39:02Z</cp:lastPrinted>
  <dcterms:created xsi:type="dcterms:W3CDTF">2020-09-30T08:50:27Z</dcterms:created>
  <dcterms:modified xsi:type="dcterms:W3CDTF">2022-11-24T06:41:43Z</dcterms:modified>
</cp:coreProperties>
</file>